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60" windowHeight="398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<sst xmlns="http://schemas.openxmlformats.org/spreadsheetml/2006/main" count="102" uniqueCount="42">
  <si>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 xml:space="preserve">Orçamento Detalhado do Projeto </t>
  </si>
  <si>
    <t>N˚ de Ordem</t>
  </si>
  <si>
    <t>Item</t>
  </si>
  <si>
    <t>Quantidade</t>
  </si>
  <si>
    <t>item</t>
  </si>
  <si>
    <t>N de Ord</t>
  </si>
  <si>
    <t>QT</t>
  </si>
  <si>
    <t>Sub-total 1 …………………………………………………………………………………………………………………..</t>
  </si>
  <si>
    <t>Sub-total 2 ……………………………………………………………………………………………………………..</t>
  </si>
  <si>
    <t xml:space="preserve">TOTAL DAS ATIVIDADES  </t>
  </si>
  <si>
    <t>CUSTOS ADMINISTRATIVO 10%</t>
  </si>
  <si>
    <t>TOTAL DO PROJETO</t>
  </si>
  <si>
    <t>cambio do dia 558,81 Franco CFA de BCEAO</t>
  </si>
  <si>
    <t xml:space="preserve">cambio do dia </t>
  </si>
  <si>
    <t>558,81 USD</t>
  </si>
  <si>
    <t>Custo Unitário X0f</t>
  </si>
  <si>
    <t>Custo total X0f</t>
  </si>
  <si>
    <t xml:space="preserve">ATIVIDADE: 1.3. Custo de alimentação </t>
  </si>
  <si>
    <t xml:space="preserve">TOTAL DE COMPONENTE 4  …………………………………………………………………………………………………………... </t>
  </si>
  <si>
    <t>COMPONENTE: 1. Conservação comunitária do ecossistema e espécies ameaçadas</t>
  </si>
  <si>
    <t>Descrição</t>
  </si>
  <si>
    <t xml:space="preserve">ATIVIADE :1.1.   </t>
  </si>
  <si>
    <t xml:space="preserve">ATIVIDADE: 1.2. </t>
  </si>
  <si>
    <t>Componente 2: Agricultura, pescas sustentáveis e segurança alimentar</t>
  </si>
  <si>
    <t xml:space="preserve">ATIVIDADE 2.1- </t>
  </si>
  <si>
    <t xml:space="preserve">ATIVIDADE 3.1- </t>
  </si>
  <si>
    <t>Componente 3: Co -benefícios do acesso à energia de baixo teor de carbono</t>
  </si>
  <si>
    <t>COMPONENTE : 4. Monitoramento, Avaliação e Gestão do Conhecimento</t>
  </si>
  <si>
    <t xml:space="preserve">ATIVIDADE: 4.1- </t>
  </si>
  <si>
    <t xml:space="preserve">ATIVIDADE: 4.2- </t>
  </si>
  <si>
    <t xml:space="preserve">TOTAL DE COMPONENTE 5  …………………………………………………………………………………………………………... </t>
  </si>
  <si>
    <t xml:space="preserve">ATIVIDADE: 5.2- </t>
  </si>
  <si>
    <t xml:space="preserve">ATIVIDADE: 5.1- </t>
  </si>
  <si>
    <t>COMPONENTE : 5. Melhorando a Inclusão Social.</t>
  </si>
  <si>
    <t>Sub-total 1.1 ……………………………………………………………………………………………………………..</t>
  </si>
  <si>
    <t>Sub-total 1.2. ……………………………………………………………………………………………………………..</t>
  </si>
  <si>
    <t>Sub-total 1.3. ……………………………………………………………………………………………………………..</t>
  </si>
  <si>
    <t>TOTAL DO COMPONENTE 1…………………………………………………………………………………………………………….</t>
  </si>
  <si>
    <t>TOTAL DO COMPONENTE 2…………………………………………………………………………………………………………….</t>
  </si>
  <si>
    <t>TOTAL DE COMPONENTE  3 ……………………………………………………………………………………………………………</t>
  </si>
  <si>
    <t>Sub-total 4.2 ……………………………………………………………………………………………………………..</t>
  </si>
  <si>
    <t>Sub-total 4.1. 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</si>
</sst>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Baskerville Old Face"/>
      <family val="1"/>
    </font>
    <font>
      <sz val="14"/>
      <color indexed="8"/>
      <name val="Baskerville Old Face"/>
      <family val="1"/>
    </font>
    <font>
      <b/>
      <sz val="14"/>
      <color indexed="8"/>
      <name val="Baskerville Old Face"/>
      <family val="1"/>
    </font>
    <font>
      <sz val="12"/>
      <color indexed="8"/>
      <name val="Times New Roman"/>
      <family val="1"/>
    </font>
    <font>
      <sz val="10"/>
      <color indexed="8"/>
      <name val="Baskerville Old Face"/>
      <family val="1"/>
    </font>
    <font>
      <b/>
      <sz val="10"/>
      <color indexed="8"/>
      <name val="Baskerville Old Face"/>
      <family val="1"/>
    </font>
    <font>
      <b/>
      <sz val="11"/>
      <color indexed="8"/>
      <name val="Calibri"/>
      <family val="2"/>
    </font>
    <font>
      <b/>
      <u val="single"/>
      <sz val="26"/>
      <color indexed="8"/>
      <name val="Baskerville Old Face"/>
      <family val="1"/>
    </font>
    <font>
      <b/>
      <i/>
      <sz val="12"/>
      <color indexed="8"/>
      <name val="Baskerville Old Fa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Baskerville Old Face"/>
      <family val="1"/>
    </font>
    <font>
      <sz val="14"/>
      <color theme="1"/>
      <name val="Baskerville Old Face"/>
      <family val="1"/>
    </font>
    <font>
      <b/>
      <sz val="14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i/>
      <sz val="12"/>
      <color theme="1"/>
      <name val="Baskerville Old Face"/>
      <family val="1"/>
    </font>
    <font>
      <sz val="12"/>
      <color theme="1"/>
      <name val="Times New Roman"/>
      <family val="1"/>
    </font>
    <font>
      <sz val="10"/>
      <color theme="1"/>
      <name val="Baskerville Old Face"/>
      <family val="1"/>
    </font>
    <font>
      <b/>
      <u val="single"/>
      <sz val="26"/>
      <color theme="1"/>
      <name val="Baskerville Old Fac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164" fontId="43" fillId="0" borderId="12" xfId="42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5" fontId="43" fillId="0" borderId="12" xfId="42" applyNumberFormat="1" applyFont="1" applyBorder="1" applyAlignment="1">
      <alignment vertical="center" wrapText="1"/>
    </xf>
    <xf numFmtId="165" fontId="44" fillId="0" borderId="12" xfId="42" applyNumberFormat="1" applyFont="1" applyBorder="1" applyAlignment="1">
      <alignment vertical="center" wrapText="1"/>
    </xf>
    <xf numFmtId="165" fontId="44" fillId="0" borderId="12" xfId="0" applyNumberFormat="1" applyFont="1" applyBorder="1" applyAlignment="1">
      <alignment vertical="center" wrapText="1"/>
    </xf>
    <xf numFmtId="0" fontId="43" fillId="0" borderId="12" xfId="0" applyFont="1" applyBorder="1" applyAlignment="1">
      <alignment horizontal="right" vertical="center" wrapText="1"/>
    </xf>
    <xf numFmtId="165" fontId="44" fillId="0" borderId="13" xfId="0" applyNumberFormat="1" applyFont="1" applyBorder="1" applyAlignment="1">
      <alignment vertical="center" wrapText="1"/>
    </xf>
    <xf numFmtId="165" fontId="45" fillId="0" borderId="13" xfId="0" applyNumberFormat="1" applyFont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42" applyFont="1" applyFill="1" applyBorder="1" applyAlignment="1">
      <alignment/>
    </xf>
    <xf numFmtId="165" fontId="44" fillId="33" borderId="13" xfId="0" applyNumberFormat="1" applyFont="1" applyFill="1" applyBorder="1" applyAlignment="1">
      <alignment vertical="center" wrapText="1"/>
    </xf>
    <xf numFmtId="165" fontId="44" fillId="34" borderId="13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165" fontId="44" fillId="35" borderId="13" xfId="0" applyNumberFormat="1" applyFont="1" applyFill="1" applyBorder="1" applyAlignment="1">
      <alignment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44" fillId="0" borderId="0" xfId="42" applyNumberFormat="1" applyFont="1" applyBorder="1" applyAlignment="1">
      <alignment vertical="center" wrapText="1"/>
    </xf>
    <xf numFmtId="9" fontId="0" fillId="0" borderId="0" xfId="57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165" fontId="44" fillId="0" borderId="13" xfId="42" applyNumberFormat="1" applyFont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65" fontId="43" fillId="0" borderId="12" xfId="42" applyNumberFormat="1" applyFont="1" applyFill="1" applyBorder="1" applyAlignment="1">
      <alignment vertical="center" wrapText="1"/>
    </xf>
    <xf numFmtId="165" fontId="44" fillId="0" borderId="12" xfId="42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65" fontId="42" fillId="0" borderId="13" xfId="42" applyNumberFormat="1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165" fontId="44" fillId="34" borderId="12" xfId="0" applyNumberFormat="1" applyFont="1" applyFill="1" applyBorder="1" applyAlignment="1">
      <alignment vertical="center" wrapText="1"/>
    </xf>
    <xf numFmtId="165" fontId="44" fillId="34" borderId="13" xfId="42" applyNumberFormat="1" applyFont="1" applyFill="1" applyBorder="1" applyAlignment="1">
      <alignment vertical="center" wrapText="1"/>
    </xf>
    <xf numFmtId="165" fontId="44" fillId="0" borderId="0" xfId="0" applyNumberFormat="1" applyFont="1" applyBorder="1" applyAlignment="1">
      <alignment vertical="center" wrapText="1"/>
    </xf>
    <xf numFmtId="165" fontId="44" fillId="37" borderId="0" xfId="0" applyNumberFormat="1" applyFont="1" applyFill="1" applyBorder="1" applyAlignment="1">
      <alignment vertical="center" wrapText="1"/>
    </xf>
    <xf numFmtId="165" fontId="44" fillId="34" borderId="14" xfId="42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165" fontId="44" fillId="0" borderId="0" xfId="4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44" fillId="0" borderId="0" xfId="0" applyNumberFormat="1" applyFont="1" applyFill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165" fontId="44" fillId="0" borderId="15" xfId="42" applyNumberFormat="1" applyFont="1" applyBorder="1" applyAlignment="1">
      <alignment vertical="center" wrapText="1"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2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27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2" fillId="38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horizontal="left" vertical="center"/>
    </xf>
    <xf numFmtId="0" fontId="43" fillId="33" borderId="19" xfId="0" applyFont="1" applyFill="1" applyBorder="1" applyAlignment="1">
      <alignment horizontal="left" vertical="center"/>
    </xf>
    <xf numFmtId="0" fontId="43" fillId="35" borderId="19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2" fillId="39" borderId="19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 wrapText="1"/>
    </xf>
    <xf numFmtId="0" fontId="42" fillId="39" borderId="14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2" fillId="36" borderId="19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0" fontId="42" fillId="34" borderId="19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 wrapText="1"/>
    </xf>
    <xf numFmtId="0" fontId="42" fillId="39" borderId="17" xfId="0" applyFont="1" applyFill="1" applyBorder="1" applyAlignment="1">
      <alignment horizontal="center" vertical="center" wrapText="1"/>
    </xf>
    <xf numFmtId="0" fontId="42" fillId="39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0" fillId="38" borderId="19" xfId="0" applyFont="1" applyFill="1" applyBorder="1" applyAlignment="1">
      <alignment horizontal="center"/>
    </xf>
    <xf numFmtId="0" fontId="40" fillId="38" borderId="14" xfId="0" applyFont="1" applyFill="1" applyBorder="1" applyAlignment="1">
      <alignment horizontal="center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22" xfId="0" applyFont="1" applyFill="1" applyBorder="1" applyAlignment="1">
      <alignment horizontal="center" vertical="center" wrapText="1"/>
    </xf>
    <xf numFmtId="0" fontId="44" fillId="39" borderId="12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1</xdr:col>
      <xdr:colOff>1123950</xdr:colOff>
      <xdr:row>5</xdr:row>
      <xdr:rowOff>171450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1638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57150</xdr:rowOff>
    </xdr:from>
    <xdr:to>
      <xdr:col>3</xdr:col>
      <xdr:colOff>1209675</xdr:colOff>
      <xdr:row>4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247650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28575</xdr:rowOff>
    </xdr:from>
    <xdr:to>
      <xdr:col>6</xdr:col>
      <xdr:colOff>714375</xdr:colOff>
      <xdr:row>5</xdr:row>
      <xdr:rowOff>180975</xdr:rowOff>
    </xdr:to>
    <xdr:pic>
      <xdr:nvPicPr>
        <xdr:cNvPr id="3" name="Imagem 7" descr="UNDP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21907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41"/>
  <sheetViews>
    <sheetView tabSelected="1" zoomScale="90" zoomScaleNormal="90" zoomScalePageLayoutView="0" workbookViewId="0" topLeftCell="A1">
      <selection activeCell="L12" sqref="L12"/>
    </sheetView>
  </sheetViews>
  <sheetFormatPr defaultColWidth="9.140625" defaultRowHeight="15"/>
  <cols>
    <col min="1" max="1" width="9.140625" style="57" customWidth="1"/>
    <col min="2" max="2" width="20.421875" style="0" customWidth="1"/>
    <col min="3" max="3" width="38.57421875" style="0" customWidth="1"/>
    <col min="4" max="4" width="30.57421875" style="0" customWidth="1"/>
    <col min="5" max="5" width="25.7109375" style="0" customWidth="1"/>
    <col min="6" max="6" width="24.140625" style="0" customWidth="1"/>
    <col min="7" max="7" width="19.7109375" style="0" customWidth="1"/>
    <col min="8" max="8" width="14.28125" style="0" customWidth="1"/>
  </cols>
  <sheetData>
    <row r="6" ht="15" thickBot="1"/>
    <row r="7" spans="5:6" ht="15" thickBot="1">
      <c r="E7" s="91" t="s">
        <v>12</v>
      </c>
      <c r="F7" s="92"/>
    </row>
    <row r="8" spans="1:6" ht="33">
      <c r="A8" s="90" t="s">
        <v>0</v>
      </c>
      <c r="B8" s="90"/>
      <c r="C8" s="90"/>
      <c r="D8" s="90"/>
      <c r="E8" s="90"/>
      <c r="F8" s="90"/>
    </row>
    <row r="9" spans="1:7" ht="19.5" customHeight="1" thickBot="1">
      <c r="A9" s="93" t="s">
        <v>19</v>
      </c>
      <c r="B9" s="94"/>
      <c r="C9" s="94"/>
      <c r="D9" s="94"/>
      <c r="E9" s="94"/>
      <c r="F9" s="94"/>
      <c r="G9" s="95"/>
    </row>
    <row r="10" spans="1:7" ht="19.5" customHeight="1" thickBot="1">
      <c r="A10" s="96" t="s">
        <v>21</v>
      </c>
      <c r="B10" s="97"/>
      <c r="C10" s="97"/>
      <c r="D10" s="97"/>
      <c r="E10" s="97"/>
      <c r="F10" s="97"/>
      <c r="G10" s="30" t="s">
        <v>13</v>
      </c>
    </row>
    <row r="11" spans="1:7" s="26" customFormat="1" ht="31.5" thickBot="1">
      <c r="A11" s="56" t="s">
        <v>1</v>
      </c>
      <c r="B11" s="30" t="s">
        <v>2</v>
      </c>
      <c r="C11" s="30" t="s">
        <v>20</v>
      </c>
      <c r="D11" s="30" t="s">
        <v>3</v>
      </c>
      <c r="E11" s="30" t="s">
        <v>15</v>
      </c>
      <c r="F11" s="30" t="s">
        <v>16</v>
      </c>
      <c r="G11" s="65" t="s">
        <v>14</v>
      </c>
    </row>
    <row r="12" spans="1:7" ht="18" thickBot="1">
      <c r="A12" s="58">
        <v>1</v>
      </c>
      <c r="B12" s="68"/>
      <c r="C12" s="3"/>
      <c r="D12" s="4"/>
      <c r="E12" s="8"/>
      <c r="F12" s="9">
        <f>3*E12</f>
        <v>0</v>
      </c>
      <c r="G12" s="9">
        <f>+F12/558.81</f>
        <v>0</v>
      </c>
    </row>
    <row r="13" spans="1:7" ht="22.5" customHeight="1" thickBot="1">
      <c r="A13" s="58">
        <f>A12+1</f>
        <v>2</v>
      </c>
      <c r="B13" s="38"/>
      <c r="C13" s="3"/>
      <c r="D13" s="4"/>
      <c r="E13" s="8"/>
      <c r="F13" s="9">
        <f>1*3*E13</f>
        <v>0</v>
      </c>
      <c r="G13" s="9">
        <f aca="true" t="shared" si="0" ref="G13:G23">+F13/558.81</f>
        <v>0</v>
      </c>
    </row>
    <row r="14" spans="1:7" ht="18" thickBot="1">
      <c r="A14" s="58">
        <f aca="true" t="shared" si="1" ref="A14:A22">A13+1</f>
        <v>3</v>
      </c>
      <c r="B14" s="38"/>
      <c r="C14" s="3"/>
      <c r="D14" s="4"/>
      <c r="E14" s="8"/>
      <c r="F14" s="9">
        <f>15*3*E14</f>
        <v>0</v>
      </c>
      <c r="G14" s="9">
        <f t="shared" si="0"/>
        <v>0</v>
      </c>
    </row>
    <row r="15" spans="1:7" ht="18" thickBot="1">
      <c r="A15" s="58">
        <f t="shared" si="1"/>
        <v>4</v>
      </c>
      <c r="B15" s="38"/>
      <c r="C15" s="3"/>
      <c r="D15" s="4"/>
      <c r="E15" s="8"/>
      <c r="F15" s="9">
        <f>15*15*E15</f>
        <v>0</v>
      </c>
      <c r="G15" s="9">
        <f t="shared" si="0"/>
        <v>0</v>
      </c>
    </row>
    <row r="16" spans="1:7" ht="54" customHeight="1" thickBot="1">
      <c r="A16" s="58">
        <f t="shared" si="1"/>
        <v>5</v>
      </c>
      <c r="B16" s="38"/>
      <c r="C16" s="3"/>
      <c r="D16" s="4"/>
      <c r="E16" s="8"/>
      <c r="F16" s="9">
        <f>15*E16</f>
        <v>0</v>
      </c>
      <c r="G16" s="9">
        <f t="shared" si="0"/>
        <v>0</v>
      </c>
    </row>
    <row r="17" spans="1:7" ht="18" thickBot="1">
      <c r="A17" s="58">
        <f t="shared" si="1"/>
        <v>6</v>
      </c>
      <c r="B17" s="38"/>
      <c r="C17" s="38"/>
      <c r="D17" s="4"/>
      <c r="E17" s="8"/>
      <c r="F17" s="9">
        <f>+D17*E17</f>
        <v>0</v>
      </c>
      <c r="G17" s="9">
        <f t="shared" si="0"/>
        <v>0</v>
      </c>
    </row>
    <row r="18" spans="1:7" ht="18" thickBot="1">
      <c r="A18" s="58">
        <f t="shared" si="1"/>
        <v>7</v>
      </c>
      <c r="B18" s="38"/>
      <c r="C18" s="39"/>
      <c r="D18" s="4"/>
      <c r="E18" s="8"/>
      <c r="F18" s="9">
        <f>+D18*E18</f>
        <v>0</v>
      </c>
      <c r="G18" s="9">
        <f t="shared" si="0"/>
        <v>0</v>
      </c>
    </row>
    <row r="19" spans="1:7" ht="18" thickBot="1">
      <c r="A19" s="58">
        <f t="shared" si="1"/>
        <v>8</v>
      </c>
      <c r="B19" s="38"/>
      <c r="C19" s="3"/>
      <c r="D19" s="4"/>
      <c r="E19" s="8"/>
      <c r="F19" s="9">
        <f>+D19*E19</f>
        <v>0</v>
      </c>
      <c r="G19" s="9">
        <f t="shared" si="0"/>
        <v>0</v>
      </c>
    </row>
    <row r="20" spans="1:7" ht="18" thickBot="1">
      <c r="A20" s="58">
        <f t="shared" si="1"/>
        <v>9</v>
      </c>
      <c r="B20" s="38"/>
      <c r="C20" s="3"/>
      <c r="D20" s="4"/>
      <c r="E20" s="8"/>
      <c r="F20" s="9">
        <f>+D20*E20</f>
        <v>0</v>
      </c>
      <c r="G20" s="9">
        <f t="shared" si="0"/>
        <v>0</v>
      </c>
    </row>
    <row r="21" spans="1:7" ht="18" thickBot="1">
      <c r="A21" s="58">
        <f t="shared" si="1"/>
        <v>10</v>
      </c>
      <c r="B21" s="38"/>
      <c r="C21" s="3"/>
      <c r="D21" s="4"/>
      <c r="E21" s="8"/>
      <c r="F21" s="9">
        <f>+D21*E21</f>
        <v>0</v>
      </c>
      <c r="G21" s="9">
        <f t="shared" si="0"/>
        <v>0</v>
      </c>
    </row>
    <row r="22" spans="1:7" ht="18" thickBot="1">
      <c r="A22" s="58">
        <f t="shared" si="1"/>
        <v>11</v>
      </c>
      <c r="B22" s="38"/>
      <c r="C22" s="3"/>
      <c r="D22" s="4"/>
      <c r="E22" s="8"/>
      <c r="F22" s="9">
        <f>+D22*E22</f>
        <v>0</v>
      </c>
      <c r="G22" s="9">
        <f t="shared" si="0"/>
        <v>0</v>
      </c>
    </row>
    <row r="23" spans="1:7" ht="18" thickBot="1">
      <c r="A23" s="98" t="s">
        <v>34</v>
      </c>
      <c r="B23" s="98"/>
      <c r="C23" s="98"/>
      <c r="D23" s="98"/>
      <c r="E23" s="99"/>
      <c r="F23" s="37">
        <f>SUM(F12:F22)</f>
        <v>0</v>
      </c>
      <c r="G23" s="9">
        <f t="shared" si="0"/>
        <v>0</v>
      </c>
    </row>
    <row r="24" spans="1:7" ht="18">
      <c r="A24" s="5"/>
      <c r="G24" s="22"/>
    </row>
    <row r="25" ht="18" thickBot="1">
      <c r="A25" s="5"/>
    </row>
    <row r="26" spans="1:7" ht="18" thickBot="1">
      <c r="A26" s="77" t="s">
        <v>22</v>
      </c>
      <c r="B26" s="78"/>
      <c r="C26" s="78"/>
      <c r="D26" s="78"/>
      <c r="E26" s="78"/>
      <c r="F26" s="79"/>
      <c r="G26" s="28" t="s">
        <v>13</v>
      </c>
    </row>
    <row r="27" spans="1:7" s="26" customFormat="1" ht="31.5" thickBot="1">
      <c r="A27" s="56" t="s">
        <v>1</v>
      </c>
      <c r="B27" s="21" t="s">
        <v>4</v>
      </c>
      <c r="C27" s="30" t="s">
        <v>20</v>
      </c>
      <c r="D27" s="21" t="s">
        <v>3</v>
      </c>
      <c r="E27" s="30" t="s">
        <v>15</v>
      </c>
      <c r="F27" s="30" t="s">
        <v>16</v>
      </c>
      <c r="G27" s="65" t="s">
        <v>14</v>
      </c>
    </row>
    <row r="28" spans="1:7" ht="18" thickBot="1">
      <c r="A28" s="59">
        <f>A22+1</f>
        <v>12</v>
      </c>
      <c r="B28" s="2"/>
      <c r="C28" s="33"/>
      <c r="D28" s="32"/>
      <c r="E28" s="34"/>
      <c r="F28" s="35">
        <f>+D28*E28</f>
        <v>0</v>
      </c>
      <c r="G28" s="9">
        <f>+F28/558.81</f>
        <v>0</v>
      </c>
    </row>
    <row r="29" spans="1:7" ht="38.25" customHeight="1" thickBot="1">
      <c r="A29" s="67">
        <f>A28+1</f>
        <v>13</v>
      </c>
      <c r="B29" s="38"/>
      <c r="C29" s="33"/>
      <c r="D29" s="32"/>
      <c r="E29" s="34"/>
      <c r="F29" s="35">
        <f>+D29*E29</f>
        <v>0</v>
      </c>
      <c r="G29" s="9">
        <f>+F29/558.81</f>
        <v>0</v>
      </c>
    </row>
    <row r="30" spans="1:7" ht="18" customHeight="1" thickBot="1">
      <c r="A30" s="98" t="s">
        <v>35</v>
      </c>
      <c r="B30" s="98"/>
      <c r="C30" s="98"/>
      <c r="D30" s="98"/>
      <c r="E30" s="99"/>
      <c r="F30" s="10">
        <f>SUM(F28:F29)</f>
        <v>0</v>
      </c>
      <c r="G30" s="9">
        <f>+F30/558.81</f>
        <v>0</v>
      </c>
    </row>
    <row r="31" ht="18" thickBot="1">
      <c r="A31" s="60"/>
    </row>
    <row r="32" spans="1:7" ht="18" thickBot="1">
      <c r="A32" s="80" t="s">
        <v>17</v>
      </c>
      <c r="B32" s="81"/>
      <c r="C32" s="81"/>
      <c r="D32" s="81"/>
      <c r="E32" s="81"/>
      <c r="F32" s="82"/>
      <c r="G32" s="28" t="s">
        <v>13</v>
      </c>
    </row>
    <row r="33" spans="1:7" s="26" customFormat="1" ht="18" thickBot="1">
      <c r="A33" s="28">
        <v>1</v>
      </c>
      <c r="B33" s="21" t="s">
        <v>2</v>
      </c>
      <c r="C33" s="30" t="s">
        <v>20</v>
      </c>
      <c r="D33" s="21" t="s">
        <v>3</v>
      </c>
      <c r="E33" s="30" t="s">
        <v>15</v>
      </c>
      <c r="F33" s="30" t="s">
        <v>16</v>
      </c>
      <c r="G33" s="65" t="s">
        <v>14</v>
      </c>
    </row>
    <row r="34" spans="1:8" ht="18" thickBot="1">
      <c r="A34" s="59">
        <f>A29+1</f>
        <v>14</v>
      </c>
      <c r="B34" s="2"/>
      <c r="C34" s="4"/>
      <c r="D34" s="4"/>
      <c r="E34" s="8"/>
      <c r="F34" s="9">
        <f>15*5*E34</f>
        <v>0</v>
      </c>
      <c r="G34" s="9">
        <f>+F34/558.81</f>
        <v>0</v>
      </c>
      <c r="H34" s="19"/>
    </row>
    <row r="35" spans="1:7" ht="18" thickBot="1">
      <c r="A35" s="67">
        <f>A34+1</f>
        <v>15</v>
      </c>
      <c r="B35" s="38"/>
      <c r="C35" s="4"/>
      <c r="D35" s="4"/>
      <c r="E35" s="8"/>
      <c r="F35" s="9">
        <f>15*5*E35</f>
        <v>0</v>
      </c>
      <c r="G35" s="9">
        <f>+F35/558.81</f>
        <v>0</v>
      </c>
    </row>
    <row r="36" spans="1:7" ht="18" thickBot="1">
      <c r="A36" s="59">
        <f>A35+1</f>
        <v>16</v>
      </c>
      <c r="B36" s="2"/>
      <c r="C36" s="4"/>
      <c r="D36" s="4"/>
      <c r="E36" s="8"/>
      <c r="F36" s="9">
        <f>15*5*E36</f>
        <v>0</v>
      </c>
      <c r="G36" s="9">
        <f>+F36/558.81</f>
        <v>0</v>
      </c>
    </row>
    <row r="37" spans="1:7" ht="18" customHeight="1" thickBot="1">
      <c r="A37" s="98" t="s">
        <v>36</v>
      </c>
      <c r="B37" s="98"/>
      <c r="C37" s="98"/>
      <c r="D37" s="98"/>
      <c r="E37" s="99"/>
      <c r="F37" s="9">
        <f>SUM(F34:F36)</f>
        <v>0</v>
      </c>
      <c r="G37" s="9">
        <f>SUM(G34:G36)</f>
        <v>0</v>
      </c>
    </row>
    <row r="38" spans="1:7" ht="18" thickBot="1">
      <c r="A38" s="61"/>
      <c r="B38" s="36"/>
      <c r="C38" s="36"/>
      <c r="D38" s="36"/>
      <c r="E38" s="36"/>
      <c r="F38" s="23"/>
      <c r="G38" s="23"/>
    </row>
    <row r="39" spans="1:7" ht="19.5" customHeight="1" thickBot="1">
      <c r="A39" s="85" t="s">
        <v>37</v>
      </c>
      <c r="B39" s="86"/>
      <c r="C39" s="86"/>
      <c r="D39" s="86"/>
      <c r="E39" s="87"/>
      <c r="F39" s="42">
        <f>+F37+F30+F23</f>
        <v>0</v>
      </c>
      <c r="G39" s="45">
        <f>+F39/558.81</f>
        <v>0</v>
      </c>
    </row>
    <row r="40" spans="1:7" s="48" customFormat="1" ht="19.5" customHeight="1">
      <c r="A40" s="62"/>
      <c r="B40" s="46"/>
      <c r="C40" s="46"/>
      <c r="D40" s="46"/>
      <c r="E40" s="46"/>
      <c r="F40" s="47"/>
      <c r="G40" s="47"/>
    </row>
    <row r="41" spans="1:7" s="48" customFormat="1" ht="19.5" customHeight="1" thickBot="1">
      <c r="A41" s="88" t="s">
        <v>23</v>
      </c>
      <c r="B41" s="89"/>
      <c r="C41" s="89"/>
      <c r="D41" s="89"/>
      <c r="E41" s="89"/>
      <c r="F41" s="89"/>
      <c r="G41" s="89"/>
    </row>
    <row r="42" spans="1:7" s="48" customFormat="1" ht="19.5" customHeight="1" thickBot="1">
      <c r="A42" s="80" t="s">
        <v>24</v>
      </c>
      <c r="B42" s="81"/>
      <c r="C42" s="81"/>
      <c r="D42" s="81"/>
      <c r="E42" s="81"/>
      <c r="F42" s="82"/>
      <c r="G42" s="28" t="s">
        <v>13</v>
      </c>
    </row>
    <row r="43" spans="1:7" s="48" customFormat="1" ht="27" customHeight="1" thickBot="1">
      <c r="A43" s="66" t="s">
        <v>5</v>
      </c>
      <c r="B43" s="55" t="s">
        <v>2</v>
      </c>
      <c r="C43" s="30" t="s">
        <v>20</v>
      </c>
      <c r="D43" s="30" t="s">
        <v>6</v>
      </c>
      <c r="E43" s="30" t="s">
        <v>15</v>
      </c>
      <c r="F43" s="30" t="s">
        <v>16</v>
      </c>
      <c r="G43" s="65" t="s">
        <v>14</v>
      </c>
    </row>
    <row r="44" spans="1:7" s="48" customFormat="1" ht="19.5" customHeight="1" thickBot="1">
      <c r="A44" s="59">
        <f>A36+1</f>
        <v>17</v>
      </c>
      <c r="B44" s="4"/>
      <c r="C44" s="4"/>
      <c r="D44" s="4"/>
      <c r="E44" s="8"/>
      <c r="F44" s="9">
        <f>+D44*E44</f>
        <v>0</v>
      </c>
      <c r="G44" s="10">
        <f aca="true" t="shared" si="2" ref="G44:G60">+F44/558.81</f>
        <v>0</v>
      </c>
    </row>
    <row r="45" spans="1:7" s="48" customFormat="1" ht="19.5" customHeight="1" thickBot="1">
      <c r="A45" s="59">
        <f>A44+1</f>
        <v>18</v>
      </c>
      <c r="B45" s="4"/>
      <c r="C45" s="4"/>
      <c r="D45" s="4"/>
      <c r="E45" s="8"/>
      <c r="F45" s="9">
        <f>+D45*E45</f>
        <v>0</v>
      </c>
      <c r="G45" s="10">
        <f t="shared" si="2"/>
        <v>0</v>
      </c>
    </row>
    <row r="46" spans="1:7" s="48" customFormat="1" ht="19.5" customHeight="1" thickBot="1">
      <c r="A46" s="59">
        <f aca="true" t="shared" si="3" ref="A46:A59">A45+1</f>
        <v>19</v>
      </c>
      <c r="B46" s="4"/>
      <c r="C46" s="4"/>
      <c r="D46" s="4"/>
      <c r="E46" s="8"/>
      <c r="F46" s="9">
        <f>+D46*E46</f>
        <v>0</v>
      </c>
      <c r="G46" s="10">
        <f t="shared" si="2"/>
        <v>0</v>
      </c>
    </row>
    <row r="47" spans="1:7" s="48" customFormat="1" ht="19.5" customHeight="1" thickBot="1">
      <c r="A47" s="59">
        <f t="shared" si="3"/>
        <v>20</v>
      </c>
      <c r="B47" s="4"/>
      <c r="C47" s="4"/>
      <c r="D47" s="4"/>
      <c r="E47" s="8"/>
      <c r="F47" s="9">
        <f>+D47*E47</f>
        <v>0</v>
      </c>
      <c r="G47" s="10">
        <f t="shared" si="2"/>
        <v>0</v>
      </c>
    </row>
    <row r="48" spans="1:7" s="48" customFormat="1" ht="19.5" customHeight="1" thickBot="1">
      <c r="A48" s="59">
        <f t="shared" si="3"/>
        <v>21</v>
      </c>
      <c r="B48" s="4"/>
      <c r="C48" s="4"/>
      <c r="D48" s="4"/>
      <c r="E48" s="8"/>
      <c r="F48" s="9">
        <f>+D48*E48</f>
        <v>0</v>
      </c>
      <c r="G48" s="10">
        <f t="shared" si="2"/>
        <v>0</v>
      </c>
    </row>
    <row r="49" spans="1:7" s="48" customFormat="1" ht="19.5" customHeight="1" thickBot="1">
      <c r="A49" s="59">
        <f t="shared" si="3"/>
        <v>22</v>
      </c>
      <c r="B49" s="4"/>
      <c r="C49" s="4"/>
      <c r="D49" s="4"/>
      <c r="E49" s="8"/>
      <c r="F49" s="9">
        <f>+D49*E49</f>
        <v>0</v>
      </c>
      <c r="G49" s="10">
        <f t="shared" si="2"/>
        <v>0</v>
      </c>
    </row>
    <row r="50" spans="1:7" s="48" customFormat="1" ht="19.5" customHeight="1" thickBot="1">
      <c r="A50" s="59">
        <f t="shared" si="3"/>
        <v>23</v>
      </c>
      <c r="B50" s="4"/>
      <c r="C50" s="4"/>
      <c r="D50" s="4"/>
      <c r="E50" s="8"/>
      <c r="F50" s="9">
        <f>+D50*E50</f>
        <v>0</v>
      </c>
      <c r="G50" s="10">
        <f t="shared" si="2"/>
        <v>0</v>
      </c>
    </row>
    <row r="51" spans="1:7" s="48" customFormat="1" ht="19.5" customHeight="1" thickBot="1">
      <c r="A51" s="59">
        <f t="shared" si="3"/>
        <v>24</v>
      </c>
      <c r="B51" s="4"/>
      <c r="C51" s="4"/>
      <c r="D51" s="4"/>
      <c r="E51" s="8"/>
      <c r="F51" s="9">
        <f>12*2*E51</f>
        <v>0</v>
      </c>
      <c r="G51" s="10">
        <f t="shared" si="2"/>
        <v>0</v>
      </c>
    </row>
    <row r="52" spans="1:7" s="48" customFormat="1" ht="19.5" customHeight="1" thickBot="1">
      <c r="A52" s="59">
        <f t="shared" si="3"/>
        <v>25</v>
      </c>
      <c r="B52" s="4"/>
      <c r="C52" s="4"/>
      <c r="D52" s="4"/>
      <c r="E52" s="8"/>
      <c r="F52" s="9">
        <f>12*2*E52</f>
        <v>0</v>
      </c>
      <c r="G52" s="10">
        <f t="shared" si="2"/>
        <v>0</v>
      </c>
    </row>
    <row r="53" spans="1:7" s="48" customFormat="1" ht="19.5" customHeight="1" thickBot="1">
      <c r="A53" s="59">
        <f t="shared" si="3"/>
        <v>26</v>
      </c>
      <c r="B53" s="4"/>
      <c r="C53" s="4"/>
      <c r="D53" s="4"/>
      <c r="E53" s="8"/>
      <c r="F53" s="9">
        <f>9*2*E53</f>
        <v>0</v>
      </c>
      <c r="G53" s="10">
        <f t="shared" si="2"/>
        <v>0</v>
      </c>
    </row>
    <row r="54" spans="1:7" s="48" customFormat="1" ht="19.5" customHeight="1" thickBot="1">
      <c r="A54" s="59">
        <f t="shared" si="3"/>
        <v>27</v>
      </c>
      <c r="B54" s="4"/>
      <c r="C54" s="4"/>
      <c r="D54" s="4"/>
      <c r="E54" s="8"/>
      <c r="F54" s="9">
        <f>+D54*E54</f>
        <v>0</v>
      </c>
      <c r="G54" s="10">
        <f t="shared" si="2"/>
        <v>0</v>
      </c>
    </row>
    <row r="55" spans="1:7" s="48" customFormat="1" ht="19.5" customHeight="1" thickBot="1">
      <c r="A55" s="59">
        <f t="shared" si="3"/>
        <v>28</v>
      </c>
      <c r="B55" s="4"/>
      <c r="C55" s="4"/>
      <c r="D55" s="4"/>
      <c r="E55" s="8"/>
      <c r="F55" s="9">
        <f>+D55*E55</f>
        <v>0</v>
      </c>
      <c r="G55" s="10">
        <f t="shared" si="2"/>
        <v>0</v>
      </c>
    </row>
    <row r="56" spans="1:7" s="48" customFormat="1" ht="19.5" customHeight="1" thickBot="1">
      <c r="A56" s="59">
        <f t="shared" si="3"/>
        <v>29</v>
      </c>
      <c r="B56" s="4"/>
      <c r="C56" s="4"/>
      <c r="D56" s="4"/>
      <c r="E56" s="8"/>
      <c r="F56" s="9">
        <f>+D56*E56</f>
        <v>0</v>
      </c>
      <c r="G56" s="10">
        <f t="shared" si="2"/>
        <v>0</v>
      </c>
    </row>
    <row r="57" spans="1:7" s="48" customFormat="1" ht="19.5" customHeight="1" thickBot="1">
      <c r="A57" s="59">
        <f t="shared" si="3"/>
        <v>30</v>
      </c>
      <c r="B57" s="4"/>
      <c r="C57" s="4"/>
      <c r="D57" s="11"/>
      <c r="E57" s="8"/>
      <c r="F57" s="9">
        <f>5*E57</f>
        <v>0</v>
      </c>
      <c r="G57" s="10">
        <f t="shared" si="2"/>
        <v>0</v>
      </c>
    </row>
    <row r="58" spans="1:7" s="48" customFormat="1" ht="19.5" customHeight="1" thickBot="1">
      <c r="A58" s="59">
        <f t="shared" si="3"/>
        <v>31</v>
      </c>
      <c r="B58" s="4"/>
      <c r="C58" s="4"/>
      <c r="D58" s="11"/>
      <c r="E58" s="8"/>
      <c r="F58" s="9">
        <f>5*E58</f>
        <v>0</v>
      </c>
      <c r="G58" s="10">
        <f t="shared" si="2"/>
        <v>0</v>
      </c>
    </row>
    <row r="59" spans="1:7" s="48" customFormat="1" ht="19.5" customHeight="1" thickBot="1">
      <c r="A59" s="59">
        <f t="shared" si="3"/>
        <v>32</v>
      </c>
      <c r="B59" s="4"/>
      <c r="C59" s="4"/>
      <c r="D59" s="11"/>
      <c r="E59" s="8"/>
      <c r="F59" s="9">
        <f>5*E59</f>
        <v>0</v>
      </c>
      <c r="G59" s="10">
        <f t="shared" si="2"/>
        <v>0</v>
      </c>
    </row>
    <row r="60" spans="1:7" s="48" customFormat="1" ht="19.5" customHeight="1" thickBot="1">
      <c r="A60" s="85" t="s">
        <v>38</v>
      </c>
      <c r="B60" s="86"/>
      <c r="C60" s="86"/>
      <c r="D60" s="86"/>
      <c r="E60" s="87"/>
      <c r="F60" s="41">
        <f>SUM(F44:F59)</f>
        <v>0</v>
      </c>
      <c r="G60" s="41">
        <f t="shared" si="2"/>
        <v>0</v>
      </c>
    </row>
    <row r="61" spans="1:7" s="48" customFormat="1" ht="19.5" customHeight="1" thickBot="1">
      <c r="A61" s="63"/>
      <c r="B61" s="40"/>
      <c r="C61" s="40"/>
      <c r="D61" s="40"/>
      <c r="E61" s="40"/>
      <c r="F61" s="44"/>
      <c r="G61" s="43"/>
    </row>
    <row r="62" spans="1:7" s="48" customFormat="1" ht="19.5" customHeight="1" thickBot="1">
      <c r="A62" s="74" t="s">
        <v>26</v>
      </c>
      <c r="B62" s="75"/>
      <c r="C62" s="75"/>
      <c r="D62" s="75"/>
      <c r="E62" s="75"/>
      <c r="F62" s="75"/>
      <c r="G62" s="76"/>
    </row>
    <row r="63" spans="1:7" s="48" customFormat="1" ht="19.5" customHeight="1" thickBot="1">
      <c r="A63" s="80" t="s">
        <v>25</v>
      </c>
      <c r="B63" s="81"/>
      <c r="C63" s="81"/>
      <c r="D63" s="81"/>
      <c r="E63" s="81"/>
      <c r="F63" s="82"/>
      <c r="G63" s="28" t="s">
        <v>13</v>
      </c>
    </row>
    <row r="64" spans="1:7" s="48" customFormat="1" ht="26.25" customHeight="1" thickBot="1">
      <c r="A64" s="66" t="s">
        <v>5</v>
      </c>
      <c r="B64" s="55" t="s">
        <v>2</v>
      </c>
      <c r="C64" s="30" t="s">
        <v>20</v>
      </c>
      <c r="D64" s="30" t="s">
        <v>6</v>
      </c>
      <c r="E64" s="30" t="s">
        <v>15</v>
      </c>
      <c r="F64" s="30" t="s">
        <v>16</v>
      </c>
      <c r="G64" s="65" t="s">
        <v>14</v>
      </c>
    </row>
    <row r="65" spans="1:7" s="48" customFormat="1" ht="19.5" customHeight="1" thickBot="1">
      <c r="A65" s="59">
        <f>A59+1</f>
        <v>33</v>
      </c>
      <c r="B65" s="4"/>
      <c r="C65" s="4"/>
      <c r="D65" s="32"/>
      <c r="E65" s="8"/>
      <c r="F65" s="9">
        <f>+D65*E65</f>
        <v>0</v>
      </c>
      <c r="G65" s="10">
        <f aca="true" t="shared" si="4" ref="G65:G77">+F65/558.81</f>
        <v>0</v>
      </c>
    </row>
    <row r="66" spans="1:7" s="48" customFormat="1" ht="19.5" customHeight="1" thickBot="1">
      <c r="A66" s="59">
        <f>A65+1</f>
        <v>34</v>
      </c>
      <c r="B66" s="4"/>
      <c r="C66" s="4"/>
      <c r="D66" s="32"/>
      <c r="E66" s="8"/>
      <c r="F66" s="9">
        <f>1*4*E66</f>
        <v>0</v>
      </c>
      <c r="G66" s="10">
        <f t="shared" si="4"/>
        <v>0</v>
      </c>
    </row>
    <row r="67" spans="1:7" s="48" customFormat="1" ht="19.5" customHeight="1" thickBot="1">
      <c r="A67" s="59">
        <f aca="true" t="shared" si="5" ref="A67:A76">A66+1</f>
        <v>35</v>
      </c>
      <c r="B67" s="4"/>
      <c r="C67" s="4"/>
      <c r="D67" s="32"/>
      <c r="E67" s="8"/>
      <c r="F67" s="9">
        <f>14*4*E67</f>
        <v>0</v>
      </c>
      <c r="G67" s="10">
        <f t="shared" si="4"/>
        <v>0</v>
      </c>
    </row>
    <row r="68" spans="1:7" s="48" customFormat="1" ht="19.5" customHeight="1" thickBot="1">
      <c r="A68" s="59">
        <f t="shared" si="5"/>
        <v>36</v>
      </c>
      <c r="B68" s="4"/>
      <c r="C68" s="4"/>
      <c r="D68" s="32"/>
      <c r="E68" s="8"/>
      <c r="F68" s="9">
        <f>14*4*E68</f>
        <v>0</v>
      </c>
      <c r="G68" s="10">
        <f t="shared" si="4"/>
        <v>0</v>
      </c>
    </row>
    <row r="69" spans="1:7" s="48" customFormat="1" ht="19.5" customHeight="1" thickBot="1">
      <c r="A69" s="59">
        <f t="shared" si="5"/>
        <v>37</v>
      </c>
      <c r="B69" s="4"/>
      <c r="C69" s="4"/>
      <c r="D69" s="32"/>
      <c r="E69" s="8"/>
      <c r="F69" s="9">
        <f>12*4*E69</f>
        <v>0</v>
      </c>
      <c r="G69" s="10">
        <f t="shared" si="4"/>
        <v>0</v>
      </c>
    </row>
    <row r="70" spans="1:7" s="48" customFormat="1" ht="19.5" customHeight="1" thickBot="1">
      <c r="A70" s="59">
        <f t="shared" si="5"/>
        <v>38</v>
      </c>
      <c r="B70" s="4"/>
      <c r="C70" s="4"/>
      <c r="D70" s="32"/>
      <c r="E70" s="8"/>
      <c r="F70" s="9">
        <f>+D70*E70</f>
        <v>0</v>
      </c>
      <c r="G70" s="10">
        <f t="shared" si="4"/>
        <v>0</v>
      </c>
    </row>
    <row r="71" spans="1:7" s="48" customFormat="1" ht="19.5" customHeight="1" thickBot="1">
      <c r="A71" s="59">
        <f t="shared" si="5"/>
        <v>39</v>
      </c>
      <c r="B71" s="4"/>
      <c r="C71" s="4"/>
      <c r="D71" s="32"/>
      <c r="E71" s="8"/>
      <c r="F71" s="9">
        <f>4*30*E71</f>
        <v>0</v>
      </c>
      <c r="G71" s="10">
        <f t="shared" si="4"/>
        <v>0</v>
      </c>
    </row>
    <row r="72" spans="1:7" s="48" customFormat="1" ht="19.5" customHeight="1" thickBot="1">
      <c r="A72" s="59">
        <f t="shared" si="5"/>
        <v>40</v>
      </c>
      <c r="B72" s="4"/>
      <c r="C72" s="4"/>
      <c r="D72" s="32"/>
      <c r="E72" s="8"/>
      <c r="F72" s="9">
        <f>4*30*E72</f>
        <v>0</v>
      </c>
      <c r="G72" s="10">
        <f t="shared" si="4"/>
        <v>0</v>
      </c>
    </row>
    <row r="73" spans="1:7" s="48" customFormat="1" ht="19.5" customHeight="1" thickBot="1">
      <c r="A73" s="59">
        <f t="shared" si="5"/>
        <v>41</v>
      </c>
      <c r="B73" s="4"/>
      <c r="C73" s="4"/>
      <c r="D73" s="32"/>
      <c r="E73" s="8"/>
      <c r="F73" s="9">
        <f>4*30*E73</f>
        <v>0</v>
      </c>
      <c r="G73" s="10">
        <f t="shared" si="4"/>
        <v>0</v>
      </c>
    </row>
    <row r="74" spans="1:7" s="48" customFormat="1" ht="19.5" customHeight="1" thickBot="1">
      <c r="A74" s="59">
        <f t="shared" si="5"/>
        <v>42</v>
      </c>
      <c r="B74" s="4"/>
      <c r="C74" s="4"/>
      <c r="D74" s="32"/>
      <c r="E74" s="8"/>
      <c r="F74" s="9">
        <f>4*30*E74</f>
        <v>0</v>
      </c>
      <c r="G74" s="10">
        <f t="shared" si="4"/>
        <v>0</v>
      </c>
    </row>
    <row r="75" spans="1:7" s="48" customFormat="1" ht="19.5" customHeight="1" thickBot="1">
      <c r="A75" s="59">
        <f t="shared" si="5"/>
        <v>43</v>
      </c>
      <c r="B75" s="4"/>
      <c r="C75" s="4"/>
      <c r="D75" s="32"/>
      <c r="E75" s="8"/>
      <c r="F75" s="9">
        <f>4*30*E75</f>
        <v>0</v>
      </c>
      <c r="G75" s="10">
        <f t="shared" si="4"/>
        <v>0</v>
      </c>
    </row>
    <row r="76" spans="1:7" s="48" customFormat="1" ht="19.5" customHeight="1" thickBot="1">
      <c r="A76" s="59">
        <f t="shared" si="5"/>
        <v>44</v>
      </c>
      <c r="B76" s="4"/>
      <c r="C76" s="4"/>
      <c r="D76" s="32"/>
      <c r="E76" s="8"/>
      <c r="F76" s="9">
        <f>4*30*E76</f>
        <v>0</v>
      </c>
      <c r="G76" s="10">
        <f t="shared" si="4"/>
        <v>0</v>
      </c>
    </row>
    <row r="77" spans="1:7" s="48" customFormat="1" ht="19.5" customHeight="1" thickBot="1">
      <c r="A77" s="85" t="s">
        <v>39</v>
      </c>
      <c r="B77" s="86"/>
      <c r="C77" s="86"/>
      <c r="D77" s="86"/>
      <c r="E77" s="87"/>
      <c r="F77" s="42">
        <f>SUM(F65:F76)</f>
        <v>0</v>
      </c>
      <c r="G77" s="41">
        <f t="shared" si="4"/>
        <v>0</v>
      </c>
    </row>
    <row r="78" spans="1:7" s="48" customFormat="1" ht="19.5" customHeight="1" thickBot="1">
      <c r="A78" s="62"/>
      <c r="B78" s="46"/>
      <c r="C78" s="46"/>
      <c r="D78" s="46"/>
      <c r="E78" s="46"/>
      <c r="F78" s="47"/>
      <c r="G78" s="47"/>
    </row>
    <row r="79" spans="1:7" ht="19.5" customHeight="1" thickBot="1">
      <c r="A79" s="74" t="s">
        <v>27</v>
      </c>
      <c r="B79" s="75"/>
      <c r="C79" s="75"/>
      <c r="D79" s="75"/>
      <c r="E79" s="75"/>
      <c r="F79" s="75"/>
      <c r="G79" s="76"/>
    </row>
    <row r="80" spans="1:7" ht="19.5" customHeight="1" thickBot="1">
      <c r="A80" s="77" t="s">
        <v>28</v>
      </c>
      <c r="B80" s="78"/>
      <c r="C80" s="78"/>
      <c r="D80" s="78"/>
      <c r="E80" s="78"/>
      <c r="F80" s="79"/>
      <c r="G80" s="28" t="s">
        <v>13</v>
      </c>
    </row>
    <row r="81" spans="1:7" s="27" customFormat="1" ht="33" customHeight="1" thickBot="1">
      <c r="A81" s="66" t="s">
        <v>5</v>
      </c>
      <c r="B81" s="30" t="s">
        <v>2</v>
      </c>
      <c r="C81" s="30" t="s">
        <v>20</v>
      </c>
      <c r="D81" s="30" t="s">
        <v>6</v>
      </c>
      <c r="E81" s="30" t="s">
        <v>15</v>
      </c>
      <c r="F81" s="30" t="s">
        <v>16</v>
      </c>
      <c r="G81" s="65" t="s">
        <v>14</v>
      </c>
    </row>
    <row r="82" spans="1:7" ht="18" thickBot="1">
      <c r="A82" s="59">
        <f>A76+1</f>
        <v>45</v>
      </c>
      <c r="B82" s="4"/>
      <c r="C82" s="4"/>
      <c r="D82" s="32"/>
      <c r="E82" s="8"/>
      <c r="F82" s="9">
        <f>+D82*E82</f>
        <v>0</v>
      </c>
      <c r="G82" s="10">
        <f aca="true" t="shared" si="6" ref="G82:G93">+F82/558.81</f>
        <v>0</v>
      </c>
    </row>
    <row r="83" spans="1:7" ht="18" thickBot="1">
      <c r="A83" s="59">
        <f>A82+1</f>
        <v>46</v>
      </c>
      <c r="B83" s="4"/>
      <c r="C83" s="4"/>
      <c r="D83" s="32"/>
      <c r="E83" s="8"/>
      <c r="F83" s="9">
        <f>1*4*E83</f>
        <v>0</v>
      </c>
      <c r="G83" s="10">
        <f t="shared" si="6"/>
        <v>0</v>
      </c>
    </row>
    <row r="84" spans="1:7" ht="18" thickBot="1">
      <c r="A84" s="59">
        <f aca="true" t="shared" si="7" ref="A84:A93">A83+1</f>
        <v>47</v>
      </c>
      <c r="B84" s="4"/>
      <c r="C84" s="4"/>
      <c r="D84" s="32"/>
      <c r="E84" s="8"/>
      <c r="F84" s="9">
        <f>14*4*E84</f>
        <v>0</v>
      </c>
      <c r="G84" s="10">
        <f t="shared" si="6"/>
        <v>0</v>
      </c>
    </row>
    <row r="85" spans="1:7" ht="18" thickBot="1">
      <c r="A85" s="59">
        <f t="shared" si="7"/>
        <v>48</v>
      </c>
      <c r="B85" s="4"/>
      <c r="C85" s="4"/>
      <c r="D85" s="32"/>
      <c r="E85" s="8"/>
      <c r="F85" s="9">
        <f>14*4*E85</f>
        <v>0</v>
      </c>
      <c r="G85" s="10">
        <f t="shared" si="6"/>
        <v>0</v>
      </c>
    </row>
    <row r="86" spans="1:7" ht="18" thickBot="1">
      <c r="A86" s="59">
        <f t="shared" si="7"/>
        <v>49</v>
      </c>
      <c r="B86" s="4"/>
      <c r="C86" s="4"/>
      <c r="D86" s="32"/>
      <c r="E86" s="8"/>
      <c r="F86" s="9">
        <f>12*4*E86</f>
        <v>0</v>
      </c>
      <c r="G86" s="10">
        <f t="shared" si="6"/>
        <v>0</v>
      </c>
    </row>
    <row r="87" spans="1:7" ht="18" thickBot="1">
      <c r="A87" s="59">
        <f t="shared" si="7"/>
        <v>50</v>
      </c>
      <c r="B87" s="4"/>
      <c r="C87" s="4"/>
      <c r="D87" s="32"/>
      <c r="E87" s="8"/>
      <c r="F87" s="9">
        <f>+D87*E87</f>
        <v>0</v>
      </c>
      <c r="G87" s="10">
        <f t="shared" si="6"/>
        <v>0</v>
      </c>
    </row>
    <row r="88" spans="1:7" ht="18" thickBot="1">
      <c r="A88" s="59">
        <f t="shared" si="7"/>
        <v>51</v>
      </c>
      <c r="B88" s="4"/>
      <c r="C88" s="4"/>
      <c r="D88" s="32"/>
      <c r="E88" s="8"/>
      <c r="F88" s="9">
        <f>4*30*E88</f>
        <v>0</v>
      </c>
      <c r="G88" s="10">
        <f t="shared" si="6"/>
        <v>0</v>
      </c>
    </row>
    <row r="89" spans="1:7" ht="18" thickBot="1">
      <c r="A89" s="59">
        <f t="shared" si="7"/>
        <v>52</v>
      </c>
      <c r="B89" s="4"/>
      <c r="C89" s="4"/>
      <c r="D89" s="32"/>
      <c r="E89" s="8"/>
      <c r="F89" s="9">
        <f>4*30*E89</f>
        <v>0</v>
      </c>
      <c r="G89" s="10">
        <f t="shared" si="6"/>
        <v>0</v>
      </c>
    </row>
    <row r="90" spans="1:7" ht="18" thickBot="1">
      <c r="A90" s="59">
        <f t="shared" si="7"/>
        <v>53</v>
      </c>
      <c r="B90" s="4"/>
      <c r="C90" s="4"/>
      <c r="D90" s="32"/>
      <c r="E90" s="8"/>
      <c r="F90" s="9">
        <f>4*30*E90</f>
        <v>0</v>
      </c>
      <c r="G90" s="10">
        <f t="shared" si="6"/>
        <v>0</v>
      </c>
    </row>
    <row r="91" spans="1:7" ht="18" thickBot="1">
      <c r="A91" s="59">
        <f t="shared" si="7"/>
        <v>54</v>
      </c>
      <c r="B91" s="4"/>
      <c r="C91" s="4"/>
      <c r="D91" s="32"/>
      <c r="E91" s="8"/>
      <c r="F91" s="9">
        <f>4*30*E91</f>
        <v>0</v>
      </c>
      <c r="G91" s="10">
        <f t="shared" si="6"/>
        <v>0</v>
      </c>
    </row>
    <row r="92" spans="1:7" ht="18" thickBot="1">
      <c r="A92" s="59">
        <f t="shared" si="7"/>
        <v>55</v>
      </c>
      <c r="B92" s="4"/>
      <c r="C92" s="4"/>
      <c r="D92" s="32"/>
      <c r="E92" s="8"/>
      <c r="F92" s="9">
        <f>4*30*E92</f>
        <v>0</v>
      </c>
      <c r="G92" s="10">
        <f t="shared" si="6"/>
        <v>0</v>
      </c>
    </row>
    <row r="93" spans="1:7" ht="18" thickBot="1">
      <c r="A93" s="59">
        <f t="shared" si="7"/>
        <v>56</v>
      </c>
      <c r="B93" s="4"/>
      <c r="C93" s="4"/>
      <c r="D93" s="32"/>
      <c r="E93" s="8"/>
      <c r="F93" s="9">
        <f>4*30*E93</f>
        <v>0</v>
      </c>
      <c r="G93" s="10">
        <f t="shared" si="6"/>
        <v>0</v>
      </c>
    </row>
    <row r="94" spans="1:7" ht="19.5" customHeight="1" thickBot="1">
      <c r="A94" s="83" t="s">
        <v>41</v>
      </c>
      <c r="B94" s="83"/>
      <c r="C94" s="83"/>
      <c r="D94" s="83"/>
      <c r="E94" s="7">
        <f>SUM(E82:E93)</f>
        <v>0</v>
      </c>
      <c r="F94" s="10">
        <f>+E94/558.81</f>
        <v>0</v>
      </c>
      <c r="G94" s="10">
        <f>+F94/558.81</f>
        <v>0</v>
      </c>
    </row>
    <row r="95" ht="18" thickBot="1">
      <c r="A95" s="60"/>
    </row>
    <row r="96" spans="1:7" ht="19.5" customHeight="1" thickBot="1">
      <c r="A96" s="80" t="s">
        <v>29</v>
      </c>
      <c r="B96" s="81"/>
      <c r="C96" s="81"/>
      <c r="D96" s="81"/>
      <c r="E96" s="81"/>
      <c r="F96" s="82"/>
      <c r="G96" s="28" t="s">
        <v>13</v>
      </c>
    </row>
    <row r="97" spans="1:7" s="27" customFormat="1" ht="34.5" customHeight="1" thickBot="1">
      <c r="A97" s="66" t="s">
        <v>5</v>
      </c>
      <c r="B97" s="30" t="s">
        <v>2</v>
      </c>
      <c r="C97" s="30" t="s">
        <v>20</v>
      </c>
      <c r="D97" s="30" t="s">
        <v>6</v>
      </c>
      <c r="E97" s="30" t="s">
        <v>15</v>
      </c>
      <c r="F97" s="30" t="s">
        <v>16</v>
      </c>
      <c r="G97" s="65" t="s">
        <v>14</v>
      </c>
    </row>
    <row r="98" spans="1:7" ht="18" thickBot="1">
      <c r="A98" s="59">
        <f>A93+1</f>
        <v>57</v>
      </c>
      <c r="B98" s="4"/>
      <c r="C98" s="4"/>
      <c r="D98" s="32"/>
      <c r="E98" s="8"/>
      <c r="F98" s="9">
        <f>+D98*E98</f>
        <v>0</v>
      </c>
      <c r="G98" s="10">
        <f>+F98/558.81</f>
        <v>0</v>
      </c>
    </row>
    <row r="99" spans="1:7" ht="18" thickBot="1">
      <c r="A99" s="59">
        <f>A98+1</f>
        <v>58</v>
      </c>
      <c r="B99" s="4"/>
      <c r="C99" s="4"/>
      <c r="D99" s="32"/>
      <c r="E99" s="8"/>
      <c r="F99" s="9">
        <f>1*4*E99</f>
        <v>0</v>
      </c>
      <c r="G99" s="10">
        <f>+F99/558.81</f>
        <v>0</v>
      </c>
    </row>
    <row r="100" spans="1:8" ht="18" thickBot="1">
      <c r="A100" s="59">
        <f>A99+1</f>
        <v>59</v>
      </c>
      <c r="B100" s="4"/>
      <c r="C100" s="4"/>
      <c r="D100" s="32"/>
      <c r="E100" s="8"/>
      <c r="F100" s="9">
        <f>14*4*E100</f>
        <v>0</v>
      </c>
      <c r="G100" s="10">
        <f>+F100/558.81</f>
        <v>0</v>
      </c>
      <c r="H100" s="49"/>
    </row>
    <row r="101" spans="1:7" ht="18" thickBot="1">
      <c r="A101" s="59">
        <f>A100+1</f>
        <v>60</v>
      </c>
      <c r="B101" s="4"/>
      <c r="C101" s="4"/>
      <c r="D101" s="32"/>
      <c r="E101" s="8"/>
      <c r="F101" s="9">
        <f>14*4*E101</f>
        <v>0</v>
      </c>
      <c r="G101" s="10">
        <f>+F101/558.81</f>
        <v>0</v>
      </c>
    </row>
    <row r="102" spans="1:7" ht="18" thickBot="1">
      <c r="A102" s="59">
        <f>A101+1</f>
        <v>61</v>
      </c>
      <c r="B102" s="4"/>
      <c r="C102" s="4"/>
      <c r="D102" s="32"/>
      <c r="E102" s="8"/>
      <c r="F102" s="9">
        <f>12*4*E102</f>
        <v>0</v>
      </c>
      <c r="G102" s="10">
        <f>+F102/558.81</f>
        <v>0</v>
      </c>
    </row>
    <row r="103" spans="1:7" ht="18" thickBot="1">
      <c r="A103" s="83" t="s">
        <v>40</v>
      </c>
      <c r="B103" s="83"/>
      <c r="C103" s="83"/>
      <c r="D103" s="83"/>
      <c r="E103" s="31">
        <f>SUM(E98:E102)</f>
        <v>0</v>
      </c>
      <c r="F103" s="31">
        <f>SUM(F98:F102)</f>
        <v>0</v>
      </c>
      <c r="G103" s="31">
        <f>SUM(G98:G102)</f>
        <v>0</v>
      </c>
    </row>
    <row r="104" spans="1:7" ht="18" thickBot="1">
      <c r="A104" s="72" t="s">
        <v>18</v>
      </c>
      <c r="B104" s="73"/>
      <c r="C104" s="73"/>
      <c r="D104" s="73"/>
      <c r="E104" s="18">
        <f>+E94+E103</f>
        <v>0</v>
      </c>
      <c r="F104" s="18">
        <f>+F94+F103</f>
        <v>0</v>
      </c>
      <c r="G104" s="18">
        <f>+G94+G103</f>
        <v>0</v>
      </c>
    </row>
    <row r="105" spans="1:7" ht="19.5" customHeight="1" thickBot="1">
      <c r="A105" s="74" t="s">
        <v>33</v>
      </c>
      <c r="B105" s="75"/>
      <c r="C105" s="75"/>
      <c r="D105" s="75"/>
      <c r="E105" s="75"/>
      <c r="F105" s="75"/>
      <c r="G105" s="76"/>
    </row>
    <row r="106" spans="1:7" ht="19.5" customHeight="1" thickBot="1">
      <c r="A106" s="77" t="s">
        <v>32</v>
      </c>
      <c r="B106" s="78"/>
      <c r="C106" s="78"/>
      <c r="D106" s="78"/>
      <c r="E106" s="78"/>
      <c r="F106" s="79"/>
      <c r="G106" s="29" t="s">
        <v>13</v>
      </c>
    </row>
    <row r="107" spans="1:7" s="27" customFormat="1" ht="33" customHeight="1" thickBot="1">
      <c r="A107" s="66" t="s">
        <v>5</v>
      </c>
      <c r="B107" s="30" t="s">
        <v>2</v>
      </c>
      <c r="C107" s="30" t="s">
        <v>20</v>
      </c>
      <c r="D107" s="30" t="s">
        <v>6</v>
      </c>
      <c r="E107" s="30" t="s">
        <v>15</v>
      </c>
      <c r="F107" s="30" t="s">
        <v>16</v>
      </c>
      <c r="G107" s="65" t="s">
        <v>14</v>
      </c>
    </row>
    <row r="108" spans="1:7" ht="18" thickBot="1">
      <c r="A108" s="59">
        <f>A102+1</f>
        <v>62</v>
      </c>
      <c r="B108" s="4"/>
      <c r="C108" s="4"/>
      <c r="D108" s="6"/>
      <c r="E108" s="8"/>
      <c r="F108" s="9">
        <f>+D108*E108</f>
        <v>0</v>
      </c>
      <c r="G108" s="10">
        <f aca="true" t="shared" si="8" ref="G108:G119">+F108/558.81</f>
        <v>0</v>
      </c>
    </row>
    <row r="109" spans="1:7" ht="18" thickBot="1">
      <c r="A109" s="59">
        <f>A108+1</f>
        <v>63</v>
      </c>
      <c r="B109" s="4"/>
      <c r="C109" s="4"/>
      <c r="D109" s="6"/>
      <c r="E109" s="8"/>
      <c r="F109" s="9">
        <f>1*4*E109</f>
        <v>0</v>
      </c>
      <c r="G109" s="10">
        <f t="shared" si="8"/>
        <v>0</v>
      </c>
    </row>
    <row r="110" spans="1:7" ht="18" thickBot="1">
      <c r="A110" s="59">
        <f aca="true" t="shared" si="9" ref="A110:A119">A109+1</f>
        <v>64</v>
      </c>
      <c r="B110" s="4"/>
      <c r="C110" s="4"/>
      <c r="D110" s="6"/>
      <c r="E110" s="8"/>
      <c r="F110" s="9">
        <f>14*4*E110</f>
        <v>0</v>
      </c>
      <c r="G110" s="10">
        <f t="shared" si="8"/>
        <v>0</v>
      </c>
    </row>
    <row r="111" spans="1:7" ht="18" thickBot="1">
      <c r="A111" s="59">
        <f t="shared" si="9"/>
        <v>65</v>
      </c>
      <c r="B111" s="4"/>
      <c r="C111" s="4"/>
      <c r="D111" s="6"/>
      <c r="E111" s="8"/>
      <c r="F111" s="9">
        <f>14*4*E111</f>
        <v>0</v>
      </c>
      <c r="G111" s="10">
        <f t="shared" si="8"/>
        <v>0</v>
      </c>
    </row>
    <row r="112" spans="1:7" ht="18" thickBot="1">
      <c r="A112" s="59">
        <f t="shared" si="9"/>
        <v>66</v>
      </c>
      <c r="B112" s="4"/>
      <c r="C112" s="4"/>
      <c r="D112" s="6"/>
      <c r="E112" s="8"/>
      <c r="F112" s="9">
        <f>12*4*E112</f>
        <v>0</v>
      </c>
      <c r="G112" s="10">
        <f t="shared" si="8"/>
        <v>0</v>
      </c>
    </row>
    <row r="113" spans="1:7" ht="18" thickBot="1">
      <c r="A113" s="59">
        <f t="shared" si="9"/>
        <v>67</v>
      </c>
      <c r="B113" s="4"/>
      <c r="C113" s="4"/>
      <c r="D113" s="6"/>
      <c r="E113" s="8"/>
      <c r="F113" s="9">
        <f>+D113*E113</f>
        <v>0</v>
      </c>
      <c r="G113" s="10">
        <f t="shared" si="8"/>
        <v>0</v>
      </c>
    </row>
    <row r="114" spans="1:7" ht="18" thickBot="1">
      <c r="A114" s="59">
        <f t="shared" si="9"/>
        <v>68</v>
      </c>
      <c r="B114" s="4"/>
      <c r="C114" s="4"/>
      <c r="D114" s="6"/>
      <c r="E114" s="8"/>
      <c r="F114" s="9">
        <f>4*30*E114</f>
        <v>0</v>
      </c>
      <c r="G114" s="10">
        <f t="shared" si="8"/>
        <v>0</v>
      </c>
    </row>
    <row r="115" spans="1:7" ht="18" thickBot="1">
      <c r="A115" s="59">
        <f t="shared" si="9"/>
        <v>69</v>
      </c>
      <c r="B115" s="4"/>
      <c r="C115" s="4"/>
      <c r="D115" s="6"/>
      <c r="E115" s="8"/>
      <c r="F115" s="9">
        <f>4*30*E115</f>
        <v>0</v>
      </c>
      <c r="G115" s="10">
        <f t="shared" si="8"/>
        <v>0</v>
      </c>
    </row>
    <row r="116" spans="1:7" ht="18" thickBot="1">
      <c r="A116" s="59">
        <f t="shared" si="9"/>
        <v>70</v>
      </c>
      <c r="B116" s="4"/>
      <c r="C116" s="4"/>
      <c r="D116" s="6"/>
      <c r="E116" s="8"/>
      <c r="F116" s="9">
        <f>4*30*E116</f>
        <v>0</v>
      </c>
      <c r="G116" s="10">
        <f t="shared" si="8"/>
        <v>0</v>
      </c>
    </row>
    <row r="117" spans="1:7" ht="18" thickBot="1">
      <c r="A117" s="59">
        <f t="shared" si="9"/>
        <v>71</v>
      </c>
      <c r="B117" s="4"/>
      <c r="C117" s="4"/>
      <c r="D117" s="6"/>
      <c r="E117" s="8"/>
      <c r="F117" s="9">
        <f>4*30*E117</f>
        <v>0</v>
      </c>
      <c r="G117" s="10">
        <f t="shared" si="8"/>
        <v>0</v>
      </c>
    </row>
    <row r="118" spans="1:7" ht="18" thickBot="1">
      <c r="A118" s="59">
        <f t="shared" si="9"/>
        <v>72</v>
      </c>
      <c r="B118" s="4"/>
      <c r="C118" s="4"/>
      <c r="D118" s="6"/>
      <c r="E118" s="8"/>
      <c r="F118" s="9">
        <f>4*30*E118</f>
        <v>0</v>
      </c>
      <c r="G118" s="10">
        <f t="shared" si="8"/>
        <v>0</v>
      </c>
    </row>
    <row r="119" spans="1:7" ht="18" thickBot="1">
      <c r="A119" s="59">
        <f t="shared" si="9"/>
        <v>73</v>
      </c>
      <c r="B119" s="4"/>
      <c r="C119" s="4"/>
      <c r="D119" s="6"/>
      <c r="E119" s="8"/>
      <c r="F119" s="9">
        <f>4*30*E119</f>
        <v>0</v>
      </c>
      <c r="G119" s="10">
        <f t="shared" si="8"/>
        <v>0</v>
      </c>
    </row>
    <row r="120" spans="1:7" ht="19.5" customHeight="1" thickBot="1">
      <c r="A120" s="83" t="s">
        <v>7</v>
      </c>
      <c r="B120" s="83"/>
      <c r="C120" s="83"/>
      <c r="D120" s="84"/>
      <c r="E120" s="7">
        <f>SUM(E108:E119)</f>
        <v>0</v>
      </c>
      <c r="F120" s="10">
        <f>+E120/558.81</f>
        <v>0</v>
      </c>
      <c r="G120" s="10">
        <f>+F120/558.81</f>
        <v>0</v>
      </c>
    </row>
    <row r="121" ht="18" thickBot="1">
      <c r="A121" s="60"/>
    </row>
    <row r="122" spans="1:7" ht="19.5" customHeight="1" thickBot="1">
      <c r="A122" s="80" t="s">
        <v>31</v>
      </c>
      <c r="B122" s="81"/>
      <c r="C122" s="81"/>
      <c r="D122" s="81"/>
      <c r="E122" s="81"/>
      <c r="F122" s="82"/>
      <c r="G122" s="28" t="s">
        <v>13</v>
      </c>
    </row>
    <row r="123" spans="1:7" s="27" customFormat="1" ht="34.5" customHeight="1" thickBot="1">
      <c r="A123" s="66" t="s">
        <v>5</v>
      </c>
      <c r="B123" s="30" t="s">
        <v>2</v>
      </c>
      <c r="C123" s="30" t="s">
        <v>20</v>
      </c>
      <c r="D123" s="30" t="s">
        <v>6</v>
      </c>
      <c r="E123" s="30" t="s">
        <v>15</v>
      </c>
      <c r="F123" s="30" t="s">
        <v>16</v>
      </c>
      <c r="G123" s="65" t="s">
        <v>14</v>
      </c>
    </row>
    <row r="124" spans="1:7" ht="18" thickBot="1">
      <c r="A124" s="59">
        <f>A119+1</f>
        <v>74</v>
      </c>
      <c r="B124" s="4"/>
      <c r="C124" s="4"/>
      <c r="D124" s="32"/>
      <c r="E124" s="8"/>
      <c r="F124" s="9">
        <f>+D124*E124</f>
        <v>0</v>
      </c>
      <c r="G124" s="10">
        <f>+F124/558.81</f>
        <v>0</v>
      </c>
    </row>
    <row r="125" spans="1:7" ht="18" thickBot="1">
      <c r="A125" s="59">
        <f>A124+1</f>
        <v>75</v>
      </c>
      <c r="B125" s="4"/>
      <c r="C125" s="4"/>
      <c r="D125" s="32"/>
      <c r="E125" s="8"/>
      <c r="F125" s="9">
        <f>1*4*E125</f>
        <v>0</v>
      </c>
      <c r="G125" s="10">
        <f>+F125/558.81</f>
        <v>0</v>
      </c>
    </row>
    <row r="126" spans="1:8" ht="18" thickBot="1">
      <c r="A126" s="59">
        <f>A125+1</f>
        <v>76</v>
      </c>
      <c r="B126" s="4"/>
      <c r="C126" s="4"/>
      <c r="D126" s="32"/>
      <c r="E126" s="8"/>
      <c r="F126" s="9">
        <f>14*4*E126</f>
        <v>0</v>
      </c>
      <c r="G126" s="10">
        <f>+F126/558.81</f>
        <v>0</v>
      </c>
      <c r="H126" s="49"/>
    </row>
    <row r="127" spans="1:7" ht="18" thickBot="1">
      <c r="A127" s="59">
        <f>A126+1</f>
        <v>77</v>
      </c>
      <c r="B127" s="4"/>
      <c r="C127" s="4"/>
      <c r="D127" s="32"/>
      <c r="E127" s="8"/>
      <c r="F127" s="9">
        <f>14*4*E127</f>
        <v>0</v>
      </c>
      <c r="G127" s="10">
        <f>+F127/558.81</f>
        <v>0</v>
      </c>
    </row>
    <row r="128" spans="1:7" ht="18" thickBot="1">
      <c r="A128" s="59">
        <f>A127+1</f>
        <v>78</v>
      </c>
      <c r="B128" s="4"/>
      <c r="C128" s="4"/>
      <c r="D128" s="32"/>
      <c r="E128" s="8"/>
      <c r="F128" s="9">
        <f>12*4*E128</f>
        <v>0</v>
      </c>
      <c r="G128" s="10">
        <f>+F128/558.81</f>
        <v>0</v>
      </c>
    </row>
    <row r="129" spans="1:7" ht="18" thickBot="1">
      <c r="A129" s="83" t="s">
        <v>8</v>
      </c>
      <c r="B129" s="83"/>
      <c r="C129" s="83"/>
      <c r="D129" s="83"/>
      <c r="E129" s="31">
        <f>SUM(E124:E128)</f>
        <v>0</v>
      </c>
      <c r="F129" s="10">
        <f>+E129/558.81</f>
        <v>0</v>
      </c>
      <c r="G129" s="31">
        <f>SUM(G124:G128)</f>
        <v>0</v>
      </c>
    </row>
    <row r="130" spans="1:7" ht="18" thickBot="1">
      <c r="A130" s="72" t="s">
        <v>30</v>
      </c>
      <c r="B130" s="73"/>
      <c r="C130" s="73"/>
      <c r="D130" s="73"/>
      <c r="E130" s="18">
        <f>+E120+E129</f>
        <v>0</v>
      </c>
      <c r="F130" s="18">
        <f>+F120+F129</f>
        <v>0</v>
      </c>
      <c r="G130" s="18">
        <f>+G120+G129</f>
        <v>0</v>
      </c>
    </row>
    <row r="131" spans="5:7" ht="18" thickBot="1">
      <c r="E131" s="51"/>
      <c r="F131" s="50"/>
      <c r="G131" s="51"/>
    </row>
    <row r="132" spans="1:7" ht="18" thickBot="1">
      <c r="A132" s="70" t="s">
        <v>9</v>
      </c>
      <c r="B132" s="14"/>
      <c r="C132" s="15"/>
      <c r="D132" s="16"/>
      <c r="E132" s="17">
        <f>+E104+F77+F60+F39</f>
        <v>0</v>
      </c>
      <c r="F132" s="17">
        <f>+F104+G77+G60+G39</f>
        <v>0</v>
      </c>
      <c r="G132" s="17">
        <f>+G104+H77+H60+H39</f>
        <v>0</v>
      </c>
    </row>
    <row r="133" spans="1:7" ht="18" thickBot="1">
      <c r="A133" s="69" t="s">
        <v>10</v>
      </c>
      <c r="B133" s="12"/>
      <c r="C133" s="1"/>
      <c r="D133" s="1"/>
      <c r="E133" s="52">
        <f>+E132*10/100</f>
        <v>0</v>
      </c>
      <c r="F133" s="13">
        <f>+F132*10/100</f>
        <v>0</v>
      </c>
      <c r="G133" s="52">
        <f>+G132*10/100</f>
        <v>0</v>
      </c>
    </row>
    <row r="134" spans="1:7" ht="18" thickBot="1">
      <c r="A134" s="71" t="s">
        <v>11</v>
      </c>
      <c r="B134" s="53"/>
      <c r="C134" s="54"/>
      <c r="D134" s="54"/>
      <c r="E134" s="20">
        <f>+E132+E133</f>
        <v>0</v>
      </c>
      <c r="F134" s="20">
        <f>+F132+F133</f>
        <v>0</v>
      </c>
      <c r="G134" s="20">
        <f>+G132+G133</f>
        <v>0</v>
      </c>
    </row>
    <row r="136" ht="14.25">
      <c r="F136" s="24"/>
    </row>
    <row r="137" ht="15">
      <c r="A137" s="64"/>
    </row>
    <row r="138" ht="14.25">
      <c r="E138" s="25"/>
    </row>
    <row r="141" ht="14.25">
      <c r="E141" s="25"/>
    </row>
  </sheetData>
  <sheetProtection/>
  <mergeCells count="28">
    <mergeCell ref="A37:E37"/>
    <mergeCell ref="A8:F8"/>
    <mergeCell ref="A26:F26"/>
    <mergeCell ref="A32:F32"/>
    <mergeCell ref="E7:F7"/>
    <mergeCell ref="A9:G9"/>
    <mergeCell ref="A10:F10"/>
    <mergeCell ref="A23:E23"/>
    <mergeCell ref="A30:E30"/>
    <mergeCell ref="A60:E60"/>
    <mergeCell ref="A62:G62"/>
    <mergeCell ref="A94:D94"/>
    <mergeCell ref="A39:E39"/>
    <mergeCell ref="A41:G41"/>
    <mergeCell ref="A77:E77"/>
    <mergeCell ref="A42:F42"/>
    <mergeCell ref="A63:F63"/>
    <mergeCell ref="A130:D130"/>
    <mergeCell ref="A79:G79"/>
    <mergeCell ref="A80:F80"/>
    <mergeCell ref="A96:F96"/>
    <mergeCell ref="A105:G105"/>
    <mergeCell ref="A106:F106"/>
    <mergeCell ref="A122:F122"/>
    <mergeCell ref="A120:D120"/>
    <mergeCell ref="A129:D129"/>
    <mergeCell ref="A104:D104"/>
    <mergeCell ref="A103:D10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 do Windows</dc:creator>
  <cp:keywords/>
  <dc:description/>
  <cp:lastModifiedBy>aliu gomes</cp:lastModifiedBy>
  <cp:lastPrinted>2021-08-12T22:18:16Z</cp:lastPrinted>
  <dcterms:created xsi:type="dcterms:W3CDTF">2021-08-11T23:01:57Z</dcterms:created>
  <dcterms:modified xsi:type="dcterms:W3CDTF">2022-05-09T17:43:05Z</dcterms:modified>
  <cp:category/>
  <cp:version/>
  <cp:contentType/>
  <cp:contentStatus/>
</cp:coreProperties>
</file>